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-15" yWindow="-15" windowWidth="21600" windowHeight="14655"/>
  </bookViews>
  <sheets>
    <sheet name="Sheet1" sheetId="1" r:id="rId1"/>
    <sheet name="Sheet2" sheetId="2" r:id="rId2"/>
    <sheet name="Sheet3" sheetId="3" r:id="rId3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65" i="1" l="1"/>
  <c r="G36" i="1"/>
  <c r="G12" i="1"/>
  <c r="G64" i="1"/>
  <c r="G66" i="1"/>
  <c r="G4" i="1"/>
  <c r="G5" i="1"/>
  <c r="G6" i="1"/>
  <c r="G7" i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30" i="1"/>
  <c r="G31" i="1"/>
  <c r="G32" i="1"/>
  <c r="G33" i="1"/>
  <c r="G37" i="1"/>
  <c r="G38" i="1"/>
  <c r="G41" i="1"/>
  <c r="G42" i="1"/>
  <c r="G43" i="1"/>
  <c r="G44" i="1"/>
  <c r="G47" i="1"/>
  <c r="G48" i="1"/>
  <c r="G49" i="1"/>
  <c r="G50" i="1"/>
  <c r="G51" i="1"/>
  <c r="G53" i="1"/>
  <c r="G56" i="1"/>
  <c r="G57" i="1"/>
  <c r="G58" i="1"/>
  <c r="G61" i="1"/>
  <c r="G62" i="1"/>
  <c r="G72" i="1"/>
  <c r="G73" i="1"/>
  <c r="G74" i="1"/>
  <c r="F63" i="1"/>
  <c r="G68" i="1" l="1"/>
</calcChain>
</file>

<file path=xl/sharedStrings.xml><?xml version="1.0" encoding="utf-8"?>
<sst xmlns="http://schemas.openxmlformats.org/spreadsheetml/2006/main" count="211" uniqueCount="165">
  <si>
    <t>Note: Single piece for 8 kits</t>
    <phoneticPr fontId="4" type="noConversion"/>
  </si>
  <si>
    <t>superbrightleds.com</t>
    <phoneticPr fontId="0" type="noConversion"/>
  </si>
  <si>
    <t>RL8-W110-360</t>
    <phoneticPr fontId="0" type="noConversion"/>
  </si>
  <si>
    <t>Green 8mm LED</t>
    <phoneticPr fontId="0" type="noConversion"/>
  </si>
  <si>
    <t>RL8-G50-360</t>
    <phoneticPr fontId="0" type="noConversion"/>
  </si>
  <si>
    <t>Schematic</t>
  </si>
  <si>
    <t>22 pF capacitor</t>
  </si>
  <si>
    <t>10 uF capacitor</t>
  </si>
  <si>
    <t>0.1 uF capacitor</t>
  </si>
  <si>
    <t>Red 5mm LED</t>
  </si>
  <si>
    <t>Yellow 5mm LED</t>
  </si>
  <si>
    <t>6 pin male header</t>
  </si>
  <si>
    <t xml:space="preserve">10k resistor </t>
  </si>
  <si>
    <t>160 Ohm resistor</t>
  </si>
  <si>
    <t>200 Ohm resistor</t>
  </si>
  <si>
    <t>3pos spdt slide switch</t>
  </si>
  <si>
    <t>B1</t>
  </si>
  <si>
    <t>C1, C2</t>
  </si>
  <si>
    <t>C6, C7</t>
  </si>
  <si>
    <t>C3, C4</t>
  </si>
  <si>
    <t>D1</t>
  </si>
  <si>
    <t>D2</t>
  </si>
  <si>
    <t>H11</t>
  </si>
  <si>
    <t>H{2,5}</t>
  </si>
  <si>
    <t>H9</t>
  </si>
  <si>
    <t>IC1</t>
  </si>
  <si>
    <t>R3</t>
  </si>
  <si>
    <t>R{4,5}</t>
  </si>
  <si>
    <t>S1</t>
  </si>
  <si>
    <t>U1</t>
  </si>
  <si>
    <t>U3</t>
  </si>
  <si>
    <t>X1</t>
  </si>
  <si>
    <t>SW{1,2,3}</t>
  </si>
  <si>
    <t>U2</t>
  </si>
  <si>
    <t>D3</t>
  </si>
  <si>
    <t>D4</t>
  </si>
  <si>
    <t>Quantity</t>
  </si>
  <si>
    <t>Supplier</t>
  </si>
  <si>
    <t>Part Number</t>
  </si>
  <si>
    <t>Cost (bulk)</t>
  </si>
  <si>
    <t>Total Cost</t>
  </si>
  <si>
    <t>Wire cutter/stripper, 10-30 AWG</t>
    <phoneticPr fontId="0" type="noConversion"/>
  </si>
  <si>
    <t>Chip puller (yellow)</t>
    <phoneticPr fontId="0" type="noConversion"/>
  </si>
  <si>
    <t>Precision screwdriver set</t>
    <phoneticPr fontId="0" type="noConversion"/>
  </si>
  <si>
    <t>Toolbox</t>
    <phoneticPr fontId="0" type="noConversion"/>
  </si>
  <si>
    <t>Wire 22AWG solid wire (100ft spool)</t>
    <phoneticPr fontId="0" type="noConversion"/>
  </si>
  <si>
    <t>3-pin JST PH-style cable</t>
    <phoneticPr fontId="0" type="noConversion"/>
  </si>
  <si>
    <t>220 ohm resistor</t>
    <phoneticPr fontId="0" type="noConversion"/>
  </si>
  <si>
    <t>330 kOhm resistor</t>
    <phoneticPr fontId="0" type="noConversion"/>
  </si>
  <si>
    <t>10 kOhm resistor</t>
    <phoneticPr fontId="0" type="noConversion"/>
  </si>
  <si>
    <t>Drive Train</t>
  </si>
  <si>
    <t>Tools and Utilities</t>
  </si>
  <si>
    <t>Jameco</t>
    <phoneticPr fontId="0" type="noConversion"/>
  </si>
  <si>
    <t>Cheap</t>
    <phoneticPr fontId="0" type="noConversion"/>
  </si>
  <si>
    <t>Power System</t>
  </si>
  <si>
    <t>90480A009</t>
  </si>
  <si>
    <t>Chassis</t>
  </si>
  <si>
    <t>Subsystem/Part</t>
  </si>
  <si>
    <t>Mudduino</t>
  </si>
  <si>
    <t>Sensors/Servos</t>
  </si>
  <si>
    <t xml:space="preserve">Total Cost = </t>
  </si>
  <si>
    <t>Omron Snap Action Switch</t>
  </si>
  <si>
    <t>SparkFun</t>
  </si>
  <si>
    <t>COM-00098</t>
  </si>
  <si>
    <t>Tilt Sensor</t>
  </si>
  <si>
    <t>SEN-10289</t>
  </si>
  <si>
    <t>Flex Sensor 4.5"</t>
  </si>
  <si>
    <t>SEN-08606</t>
  </si>
  <si>
    <t>Piezo element</t>
  </si>
  <si>
    <t>SEN-10293</t>
  </si>
  <si>
    <t>330 Ω Resistor</t>
  </si>
  <si>
    <t>Stockroom</t>
  </si>
  <si>
    <t>100 Ω Resistor</t>
  </si>
  <si>
    <t>Printed Circuit Board</t>
  </si>
  <si>
    <t>Advanced Circuits</t>
  </si>
  <si>
    <t>Mudduino 1.3</t>
  </si>
  <si>
    <t>Sensors Stocked in Lab</t>
  </si>
  <si>
    <t>Note: Single piece for 50 kits</t>
    <phoneticPr fontId="4" type="noConversion"/>
  </si>
  <si>
    <t>Note: Single piece for 33 kits</t>
    <phoneticPr fontId="4" type="noConversion"/>
  </si>
  <si>
    <t>4 kΩ Resistor</t>
  </si>
  <si>
    <t>HobbyPartz</t>
  </si>
  <si>
    <t>12-pos Female header</t>
    <phoneticPr fontId="0" type="noConversion"/>
  </si>
  <si>
    <t>Pololu</t>
    <phoneticPr fontId="0" type="noConversion"/>
  </si>
  <si>
    <t>1429PH-ND</t>
    <phoneticPr fontId="0" type="noConversion"/>
  </si>
  <si>
    <t>102-1153-ND</t>
    <phoneticPr fontId="0" type="noConversion"/>
  </si>
  <si>
    <t>White 8mm LED</t>
    <phoneticPr fontId="0" type="noConversion"/>
  </si>
  <si>
    <t>BPW77NA Phototransistor</t>
    <phoneticPr fontId="0" type="noConversion"/>
  </si>
  <si>
    <t>Electrical Tape</t>
    <phoneticPr fontId="4" type="noConversion"/>
  </si>
  <si>
    <t>QRD1114 Reflectance sensor</t>
    <phoneticPr fontId="0" type="noConversion"/>
  </si>
  <si>
    <t>Stockroom</t>
    <phoneticPr fontId="0" type="noConversion"/>
  </si>
  <si>
    <t>Servo</t>
    <phoneticPr fontId="0" type="noConversion"/>
  </si>
  <si>
    <t>Pololu</t>
    <phoneticPr fontId="0" type="noConversion"/>
  </si>
  <si>
    <t>Pololu Ball Caster with 3/8" Metal Ball</t>
    <phoneticPr fontId="0" type="noConversion"/>
  </si>
  <si>
    <t>Tamiya Battery Charger</t>
    <phoneticPr fontId="0" type="noConversion"/>
  </si>
  <si>
    <t>2.1 mm power cable</t>
    <phoneticPr fontId="0" type="noConversion"/>
  </si>
  <si>
    <t>3D printed chassis</t>
    <phoneticPr fontId="0" type="noConversion"/>
  </si>
  <si>
    <t>HMC</t>
    <phoneticPr fontId="0" type="noConversion"/>
  </si>
  <si>
    <t>N/A</t>
    <phoneticPr fontId="0" type="noConversion"/>
  </si>
  <si>
    <t>8-32 Machine nut</t>
    <phoneticPr fontId="0" type="noConversion"/>
  </si>
  <si>
    <t>McMaster</t>
    <phoneticPr fontId="0" type="noConversion"/>
  </si>
  <si>
    <t>400-point breadboard</t>
    <phoneticPr fontId="0" type="noConversion"/>
  </si>
  <si>
    <t>Diagonal cutter</t>
    <phoneticPr fontId="0" type="noConversion"/>
  </si>
  <si>
    <t>Pololu</t>
    <phoneticPr fontId="0" type="noConversion"/>
  </si>
  <si>
    <t>Tamiya 89918 Double Gearbox Kit - Clear</t>
  </si>
  <si>
    <t>Brushed DC Motor: 130-Size, 6V, 11.5kRPM, 800mA Stall</t>
  </si>
  <si>
    <t>Tamiya 70145 Narrow Tire Set (2 tires)</t>
  </si>
  <si>
    <t>reset switch</t>
  </si>
  <si>
    <t>Digikey</t>
  </si>
  <si>
    <t>SW400-ND</t>
  </si>
  <si>
    <t>P828-ND</t>
  </si>
  <si>
    <t>399-4266-ND</t>
  </si>
  <si>
    <t>751-1141-ND</t>
  </si>
  <si>
    <t>751-1153-ND</t>
  </si>
  <si>
    <t>SAM1031-50-ND</t>
  </si>
  <si>
    <t>Right angled female header (20 pos)</t>
  </si>
  <si>
    <t>S5456-ND</t>
  </si>
  <si>
    <t>H bridge</t>
  </si>
  <si>
    <t>296-9911-5-ND</t>
  </si>
  <si>
    <t>H bridge socket</t>
  </si>
  <si>
    <t>A100206-ND</t>
  </si>
  <si>
    <t>CF14JT10K0CT-ND</t>
  </si>
  <si>
    <t>CF14JT160RCT-ND</t>
  </si>
  <si>
    <t>CF14JT200RCT-ND</t>
  </si>
  <si>
    <t>R{1,2}</t>
  </si>
  <si>
    <t>Mcmaster</t>
  </si>
  <si>
    <t>91780A202</t>
  </si>
  <si>
    <t>Aluminum Female Threaded Hex Standoff, 1/4" Hex, 1-1/2" Length, 8-32 Screw Size</t>
  </si>
  <si>
    <t>90272A194</t>
  </si>
  <si>
    <t>Zinc-pltd Stl Pan Head Phillips Machine Screw, 8-32 Thread, 1/2" Length</t>
  </si>
  <si>
    <t>9008K23</t>
  </si>
  <si>
    <t>Multipurpose Aluminum (alloy 6061), 1/2" Square, 6' Length</t>
  </si>
  <si>
    <t>89015K37</t>
  </si>
  <si>
    <t>Multipurpose Aluminum (Alloy 6061) .063" Thick, 12" X 12"</t>
  </si>
  <si>
    <t>Mcmaster</t>
    <phoneticPr fontId="4" type="noConversion"/>
  </si>
  <si>
    <t>Buzzer</t>
  </si>
  <si>
    <t>Atmega 328 socket</t>
  </si>
  <si>
    <t>A100210-ND</t>
  </si>
  <si>
    <t>Voltage Regulator (5V)</t>
  </si>
  <si>
    <t>LM7805ACT-ND</t>
  </si>
  <si>
    <t>16 MHz crystal</t>
  </si>
  <si>
    <t>631-1108-ND</t>
  </si>
  <si>
    <t>679-1840-ND</t>
  </si>
  <si>
    <t>2.1mm power jack</t>
  </si>
  <si>
    <t>CP-102A-ND</t>
  </si>
  <si>
    <t>Digikey</t>
    <phoneticPr fontId="0" type="noConversion"/>
  </si>
  <si>
    <t>CP-2213-ND</t>
  </si>
  <si>
    <t>751-1020-ND</t>
  </si>
  <si>
    <t>QRD1114-ND</t>
  </si>
  <si>
    <t>Servo_TPro-SG90</t>
  </si>
  <si>
    <t>Atmega 328 chip (preprogrammed)</t>
  </si>
  <si>
    <t>Sparkfun</t>
  </si>
  <si>
    <t>DEV-09217</t>
  </si>
  <si>
    <t>NiMH 7.2 V Battery</t>
    <phoneticPr fontId="0" type="noConversion"/>
  </si>
  <si>
    <t>BatterySpace.com</t>
    <phoneticPr fontId="0" type="noConversion"/>
  </si>
  <si>
    <t>RC-HAA6R1WR22</t>
  </si>
  <si>
    <t>CH-UN123</t>
  </si>
  <si>
    <t>Tape for battery</t>
  </si>
  <si>
    <t>Findtape.com</t>
  </si>
  <si>
    <t xml:space="preserve">JVCC SCF-01 </t>
  </si>
  <si>
    <r>
      <t>Single Coated Foam </t>
    </r>
    <r>
      <rPr>
        <sz val="10"/>
        <color rgb="FF222222"/>
        <rFont val="Arial"/>
        <family val="2"/>
      </rPr>
      <t>Tape</t>
    </r>
    <r>
      <rPr>
        <sz val="10"/>
        <color indexed="8"/>
        <rFont val="Arial"/>
        <family val="2"/>
      </rPr>
      <t> (low density) Size: 1/8 in. thick foam x 1 in. x 75 ft., Color: Black</t>
    </r>
  </si>
  <si>
    <t>***</t>
  </si>
  <si>
    <t>*** change to Digikey</t>
  </si>
  <si>
    <t>** same as last time</t>
  </si>
  <si>
    <t>Note: Single box for 11 kits</t>
  </si>
  <si>
    <t>Sharp GP2Y0A02YK0F Analog IR Distance Sensor (20 - 150 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</si>
</sst>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&quot;$&quot;#,##0.000"/>
  </numFmts>
  <fonts count="1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color indexed="63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8" fontId="2" fillId="0" borderId="0" xfId="0" applyNumberFormat="1" applyFont="1"/>
    <xf numFmtId="164" fontId="2" fillId="0" borderId="0" xfId="0" applyNumberFormat="1" applyFont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165" fontId="2" fillId="0" borderId="0" xfId="1" applyNumberFormat="1" applyFont="1" applyFill="1" applyAlignment="1">
      <alignment vertical="center"/>
    </xf>
    <xf numFmtId="0" fontId="2" fillId="0" borderId="0" xfId="1" applyFont="1" applyFill="1"/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vertical="center"/>
    </xf>
    <xf numFmtId="0" fontId="2" fillId="0" borderId="0" xfId="1" applyFont="1" applyFill="1" applyAlignment="1">
      <alignment horizontal="center"/>
    </xf>
    <xf numFmtId="8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horizontal="left"/>
    </xf>
    <xf numFmtId="8" fontId="3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8" fontId="0" fillId="0" borderId="0" xfId="0" applyNumberFormat="1"/>
    <xf numFmtId="8" fontId="3" fillId="0" borderId="0" xfId="0" applyNumberFormat="1" applyFont="1"/>
    <xf numFmtId="8" fontId="3" fillId="0" borderId="0" xfId="0" applyNumberFormat="1" applyFont="1"/>
    <xf numFmtId="8" fontId="3" fillId="0" borderId="0" xfId="0" applyNumberFormat="1" applyFont="1"/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</cellXfs>
  <cellStyles count="2">
    <cellStyle name="Good" xfId="1" builtinId="26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topLeftCell="A18" workbookViewId="0">
      <selection activeCell="A28" sqref="A28"/>
    </sheetView>
  </sheetViews>
  <sheetFormatPr defaultColWidth="8.85546875" defaultRowHeight="15" x14ac:dyDescent="0.25"/>
  <cols>
    <col min="1" max="1" width="63.140625" style="19" bestFit="1" customWidth="1"/>
    <col min="2" max="2" width="8.28515625" style="19" bestFit="1" customWidth="1"/>
    <col min="3" max="3" width="18" style="19" bestFit="1" customWidth="1"/>
    <col min="4" max="4" width="19.42578125" style="19" bestFit="1" customWidth="1"/>
    <col min="5" max="5" width="16.7109375" style="19" bestFit="1" customWidth="1"/>
    <col min="6" max="6" width="11.42578125" style="19" bestFit="1" customWidth="1"/>
    <col min="7" max="7" width="9.42578125" style="19" bestFit="1" customWidth="1"/>
    <col min="8" max="8" width="25.85546875" style="19" customWidth="1"/>
    <col min="9" max="9" width="43.42578125" style="19" bestFit="1" customWidth="1"/>
    <col min="10" max="10" width="8.85546875" style="19"/>
    <col min="11" max="11" width="10" style="19" bestFit="1" customWidth="1"/>
    <col min="12" max="12" width="19.42578125" style="19" bestFit="1" customWidth="1"/>
    <col min="13" max="13" width="16.7109375" style="19" bestFit="1" customWidth="1"/>
    <col min="14" max="14" width="10.42578125" style="19" bestFit="1" customWidth="1"/>
    <col min="15" max="16384" width="8.85546875" style="19"/>
  </cols>
  <sheetData>
    <row r="1" spans="1:8" x14ac:dyDescent="0.25">
      <c r="A1" s="21" t="s">
        <v>57</v>
      </c>
      <c r="B1" s="21" t="s">
        <v>36</v>
      </c>
      <c r="C1" s="21" t="s">
        <v>5</v>
      </c>
      <c r="D1" s="21" t="s">
        <v>37</v>
      </c>
      <c r="E1" s="21" t="s">
        <v>38</v>
      </c>
      <c r="F1" s="21" t="s">
        <v>39</v>
      </c>
      <c r="G1" s="21" t="s">
        <v>40</v>
      </c>
    </row>
    <row r="2" spans="1:8" x14ac:dyDescent="0.25">
      <c r="A2" s="21"/>
      <c r="B2" s="21"/>
      <c r="C2" s="21"/>
      <c r="D2" s="21"/>
      <c r="E2" s="21"/>
      <c r="F2" s="21"/>
      <c r="G2" s="21"/>
    </row>
    <row r="3" spans="1:8" x14ac:dyDescent="0.25">
      <c r="A3" s="21" t="s">
        <v>58</v>
      </c>
    </row>
    <row r="4" spans="1:8" x14ac:dyDescent="0.25">
      <c r="A4" s="19" t="s">
        <v>73</v>
      </c>
      <c r="B4" s="19">
        <v>1</v>
      </c>
      <c r="D4" s="19" t="s">
        <v>74</v>
      </c>
      <c r="E4" s="19" t="s">
        <v>75</v>
      </c>
      <c r="F4" s="19">
        <v>9.5500000000000007</v>
      </c>
      <c r="G4" s="3">
        <f t="shared" ref="G4:G11" si="0">F4*B4</f>
        <v>9.5500000000000007</v>
      </c>
      <c r="H4" s="19" t="s">
        <v>160</v>
      </c>
    </row>
    <row r="5" spans="1:8" x14ac:dyDescent="0.25">
      <c r="A5" s="1" t="s">
        <v>81</v>
      </c>
      <c r="B5" s="2">
        <v>2</v>
      </c>
      <c r="C5" s="2" t="s">
        <v>23</v>
      </c>
      <c r="D5" s="2" t="s">
        <v>82</v>
      </c>
      <c r="E5" s="2">
        <v>1030</v>
      </c>
      <c r="F5" s="3">
        <v>0.63</v>
      </c>
      <c r="G5" s="3">
        <f t="shared" si="0"/>
        <v>1.26</v>
      </c>
    </row>
    <row r="6" spans="1:8" x14ac:dyDescent="0.25">
      <c r="A6" s="5" t="s">
        <v>106</v>
      </c>
      <c r="B6" s="6">
        <v>1</v>
      </c>
      <c r="C6" s="2" t="s">
        <v>16</v>
      </c>
      <c r="D6" s="6" t="s">
        <v>107</v>
      </c>
      <c r="E6" s="18" t="s">
        <v>108</v>
      </c>
      <c r="F6" s="7">
        <v>0.2114</v>
      </c>
      <c r="G6" s="4">
        <f t="shared" si="0"/>
        <v>0.2114</v>
      </c>
    </row>
    <row r="7" spans="1:8" x14ac:dyDescent="0.25">
      <c r="A7" s="8" t="s">
        <v>6</v>
      </c>
      <c r="B7" s="6">
        <v>2</v>
      </c>
      <c r="C7" s="2" t="s">
        <v>17</v>
      </c>
      <c r="D7" s="6" t="s">
        <v>107</v>
      </c>
      <c r="E7" s="18" t="s">
        <v>83</v>
      </c>
      <c r="F7" s="7">
        <v>0.1108</v>
      </c>
      <c r="G7" s="4">
        <f t="shared" si="0"/>
        <v>0.22159999999999999</v>
      </c>
    </row>
    <row r="8" spans="1:8" x14ac:dyDescent="0.25">
      <c r="A8" s="8" t="s">
        <v>7</v>
      </c>
      <c r="B8" s="6">
        <v>2</v>
      </c>
      <c r="C8" s="2" t="s">
        <v>18</v>
      </c>
      <c r="D8" s="6" t="s">
        <v>107</v>
      </c>
      <c r="E8" s="6" t="s">
        <v>109</v>
      </c>
      <c r="F8" s="7">
        <v>8.8900000000000007E-2</v>
      </c>
      <c r="G8" s="4">
        <f t="shared" si="0"/>
        <v>0.17780000000000001</v>
      </c>
    </row>
    <row r="9" spans="1:8" x14ac:dyDescent="0.25">
      <c r="A9" s="9" t="s">
        <v>8</v>
      </c>
      <c r="B9" s="10">
        <v>2</v>
      </c>
      <c r="C9" s="2" t="s">
        <v>19</v>
      </c>
      <c r="D9" s="10" t="s">
        <v>107</v>
      </c>
      <c r="E9" s="10" t="s">
        <v>110</v>
      </c>
      <c r="F9" s="11">
        <v>0.1173</v>
      </c>
      <c r="G9" s="4">
        <f t="shared" si="0"/>
        <v>0.2346</v>
      </c>
    </row>
    <row r="10" spans="1:8" x14ac:dyDescent="0.25">
      <c r="A10" s="8" t="s">
        <v>9</v>
      </c>
      <c r="B10" s="6">
        <v>1</v>
      </c>
      <c r="C10" s="2" t="s">
        <v>20</v>
      </c>
      <c r="D10" s="6" t="s">
        <v>107</v>
      </c>
      <c r="E10" s="6" t="s">
        <v>111</v>
      </c>
      <c r="F10" s="7">
        <v>0.373</v>
      </c>
      <c r="G10" s="4">
        <f t="shared" si="0"/>
        <v>0.373</v>
      </c>
    </row>
    <row r="11" spans="1:8" x14ac:dyDescent="0.25">
      <c r="A11" s="5" t="s">
        <v>10</v>
      </c>
      <c r="B11" s="6">
        <v>1</v>
      </c>
      <c r="C11" s="2" t="s">
        <v>21</v>
      </c>
      <c r="D11" s="6" t="s">
        <v>107</v>
      </c>
      <c r="E11" s="6" t="s">
        <v>112</v>
      </c>
      <c r="F11" s="7">
        <v>0.33700000000000002</v>
      </c>
      <c r="G11" s="4">
        <f t="shared" si="0"/>
        <v>0.33700000000000002</v>
      </c>
    </row>
    <row r="12" spans="1:8" x14ac:dyDescent="0.25">
      <c r="A12" s="9" t="s">
        <v>11</v>
      </c>
      <c r="B12" s="10">
        <v>1</v>
      </c>
      <c r="C12" s="2" t="s">
        <v>22</v>
      </c>
      <c r="D12" s="10" t="s">
        <v>107</v>
      </c>
      <c r="E12" s="10" t="s">
        <v>113</v>
      </c>
      <c r="F12" s="11">
        <v>2.2719999999999998</v>
      </c>
      <c r="G12" s="4">
        <f>F12*B12*0.125</f>
        <v>0.28399999999999997</v>
      </c>
      <c r="H12" s="19" t="s">
        <v>0</v>
      </c>
    </row>
    <row r="13" spans="1:8" x14ac:dyDescent="0.25">
      <c r="A13" s="8" t="s">
        <v>114</v>
      </c>
      <c r="B13" s="6">
        <v>1</v>
      </c>
      <c r="C13" s="2" t="s">
        <v>24</v>
      </c>
      <c r="D13" s="6" t="s">
        <v>107</v>
      </c>
      <c r="E13" s="6" t="s">
        <v>115</v>
      </c>
      <c r="F13" s="7">
        <v>1.276</v>
      </c>
      <c r="G13" s="4">
        <f t="shared" ref="G13:G27" si="1">F13*B13</f>
        <v>1.276</v>
      </c>
    </row>
    <row r="14" spans="1:8" x14ac:dyDescent="0.25">
      <c r="A14" s="8" t="s">
        <v>116</v>
      </c>
      <c r="B14" s="6">
        <v>1</v>
      </c>
      <c r="C14" s="2" t="s">
        <v>25</v>
      </c>
      <c r="D14" s="6" t="s">
        <v>107</v>
      </c>
      <c r="E14" s="6" t="s">
        <v>117</v>
      </c>
      <c r="F14" s="7">
        <v>1.8752</v>
      </c>
      <c r="G14" s="4">
        <f t="shared" si="1"/>
        <v>1.8752</v>
      </c>
    </row>
    <row r="15" spans="1:8" x14ac:dyDescent="0.25">
      <c r="A15" s="8" t="s">
        <v>118</v>
      </c>
      <c r="B15" s="6">
        <v>1</v>
      </c>
      <c r="C15" s="2" t="s">
        <v>25</v>
      </c>
      <c r="D15" s="6" t="s">
        <v>107</v>
      </c>
      <c r="E15" s="18" t="s">
        <v>119</v>
      </c>
      <c r="F15" s="7">
        <v>0.13100000000000001</v>
      </c>
      <c r="G15" s="4">
        <f t="shared" si="1"/>
        <v>0.13100000000000001</v>
      </c>
    </row>
    <row r="16" spans="1:8" x14ac:dyDescent="0.25">
      <c r="A16" s="9" t="s">
        <v>12</v>
      </c>
      <c r="B16" s="10">
        <v>2</v>
      </c>
      <c r="C16" s="2" t="s">
        <v>123</v>
      </c>
      <c r="D16" s="10" t="s">
        <v>107</v>
      </c>
      <c r="E16" s="16" t="s">
        <v>120</v>
      </c>
      <c r="F16" s="11">
        <v>2.8799999999999999E-2</v>
      </c>
      <c r="G16" s="4">
        <f t="shared" si="1"/>
        <v>5.7599999999999998E-2</v>
      </c>
    </row>
    <row r="17" spans="1:7" x14ac:dyDescent="0.25">
      <c r="A17" s="12" t="s">
        <v>13</v>
      </c>
      <c r="B17" s="10">
        <v>1</v>
      </c>
      <c r="C17" s="2" t="s">
        <v>26</v>
      </c>
      <c r="D17" s="10" t="s">
        <v>107</v>
      </c>
      <c r="E17" s="16" t="s">
        <v>121</v>
      </c>
      <c r="F17" s="11">
        <v>0.02</v>
      </c>
      <c r="G17" s="4">
        <f t="shared" si="1"/>
        <v>0.02</v>
      </c>
    </row>
    <row r="18" spans="1:7" x14ac:dyDescent="0.25">
      <c r="A18" s="12" t="s">
        <v>14</v>
      </c>
      <c r="B18" s="10">
        <v>2</v>
      </c>
      <c r="C18" s="2" t="s">
        <v>27</v>
      </c>
      <c r="D18" s="10" t="s">
        <v>107</v>
      </c>
      <c r="E18" s="16" t="s">
        <v>122</v>
      </c>
      <c r="F18" s="11">
        <v>2.1899999999999999E-2</v>
      </c>
      <c r="G18" s="4">
        <f t="shared" si="1"/>
        <v>4.3799999999999999E-2</v>
      </c>
    </row>
    <row r="19" spans="1:7" x14ac:dyDescent="0.25">
      <c r="A19" s="8" t="s">
        <v>134</v>
      </c>
      <c r="B19" s="6">
        <v>1</v>
      </c>
      <c r="C19" s="2" t="s">
        <v>28</v>
      </c>
      <c r="D19" s="6" t="s">
        <v>107</v>
      </c>
      <c r="E19" s="18" t="s">
        <v>84</v>
      </c>
      <c r="F19" s="7">
        <v>0.76700000000000002</v>
      </c>
      <c r="G19" s="4">
        <f t="shared" si="1"/>
        <v>0.76700000000000002</v>
      </c>
    </row>
    <row r="20" spans="1:7" x14ac:dyDescent="0.25">
      <c r="A20" s="8" t="s">
        <v>135</v>
      </c>
      <c r="B20" s="6">
        <v>1</v>
      </c>
      <c r="C20" s="2" t="s">
        <v>29</v>
      </c>
      <c r="D20" s="6" t="s">
        <v>107</v>
      </c>
      <c r="E20" s="18" t="s">
        <v>136</v>
      </c>
      <c r="F20" s="7">
        <v>0.29599999999999999</v>
      </c>
      <c r="G20" s="4">
        <f t="shared" si="1"/>
        <v>0.29599999999999999</v>
      </c>
    </row>
    <row r="21" spans="1:7" x14ac:dyDescent="0.25">
      <c r="A21" s="8" t="s">
        <v>137</v>
      </c>
      <c r="B21" s="6">
        <v>1</v>
      </c>
      <c r="C21" s="2" t="s">
        <v>30</v>
      </c>
      <c r="D21" s="6" t="s">
        <v>107</v>
      </c>
      <c r="E21" s="6" t="s">
        <v>138</v>
      </c>
      <c r="F21" s="7">
        <v>0.46760000000000002</v>
      </c>
      <c r="G21" s="4">
        <f t="shared" si="1"/>
        <v>0.46760000000000002</v>
      </c>
    </row>
    <row r="22" spans="1:7" x14ac:dyDescent="0.25">
      <c r="A22" s="8" t="s">
        <v>139</v>
      </c>
      <c r="B22" s="6">
        <v>1</v>
      </c>
      <c r="C22" s="2" t="s">
        <v>31</v>
      </c>
      <c r="D22" s="6" t="s">
        <v>107</v>
      </c>
      <c r="E22" s="18" t="s">
        <v>140</v>
      </c>
      <c r="F22" s="7">
        <v>0.375</v>
      </c>
      <c r="G22" s="4">
        <f t="shared" si="1"/>
        <v>0.375</v>
      </c>
    </row>
    <row r="23" spans="1:7" x14ac:dyDescent="0.25">
      <c r="A23" s="13" t="s">
        <v>15</v>
      </c>
      <c r="B23" s="14">
        <v>3</v>
      </c>
      <c r="C23" s="2" t="s">
        <v>32</v>
      </c>
      <c r="D23" s="14" t="s">
        <v>107</v>
      </c>
      <c r="E23" s="14" t="s">
        <v>141</v>
      </c>
      <c r="F23" s="15">
        <v>0.75</v>
      </c>
      <c r="G23" s="4">
        <f t="shared" si="1"/>
        <v>2.25</v>
      </c>
    </row>
    <row r="24" spans="1:7" x14ac:dyDescent="0.25">
      <c r="A24" s="12" t="s">
        <v>142</v>
      </c>
      <c r="B24" s="16">
        <v>1</v>
      </c>
      <c r="C24" s="2" t="s">
        <v>33</v>
      </c>
      <c r="D24" s="16" t="s">
        <v>107</v>
      </c>
      <c r="E24" s="16" t="s">
        <v>143</v>
      </c>
      <c r="F24" s="11">
        <v>0.56000000000000005</v>
      </c>
      <c r="G24" s="4">
        <f t="shared" si="1"/>
        <v>0.56000000000000005</v>
      </c>
    </row>
    <row r="25" spans="1:7" x14ac:dyDescent="0.25">
      <c r="A25" s="8" t="s">
        <v>149</v>
      </c>
      <c r="B25" s="6">
        <v>1</v>
      </c>
      <c r="C25" s="2" t="s">
        <v>29</v>
      </c>
      <c r="D25" s="6" t="s">
        <v>150</v>
      </c>
      <c r="E25" s="18" t="s">
        <v>151</v>
      </c>
      <c r="F25" s="7">
        <v>4.95</v>
      </c>
      <c r="G25" s="4">
        <f t="shared" si="1"/>
        <v>4.95</v>
      </c>
    </row>
    <row r="26" spans="1:7" x14ac:dyDescent="0.25">
      <c r="A26" s="1" t="s">
        <v>85</v>
      </c>
      <c r="B26" s="2">
        <v>1</v>
      </c>
      <c r="C26" s="2" t="s">
        <v>34</v>
      </c>
      <c r="D26" s="2" t="s">
        <v>1</v>
      </c>
      <c r="E26" s="2" t="s">
        <v>2</v>
      </c>
      <c r="F26" s="3">
        <v>1.89</v>
      </c>
      <c r="G26" s="3">
        <f t="shared" si="1"/>
        <v>1.89</v>
      </c>
    </row>
    <row r="27" spans="1:7" x14ac:dyDescent="0.25">
      <c r="A27" s="1" t="s">
        <v>3</v>
      </c>
      <c r="B27" s="2">
        <v>1</v>
      </c>
      <c r="C27" s="2" t="s">
        <v>35</v>
      </c>
      <c r="D27" s="2" t="s">
        <v>1</v>
      </c>
      <c r="E27" s="2" t="s">
        <v>4</v>
      </c>
      <c r="F27" s="3">
        <v>1.49</v>
      </c>
      <c r="G27" s="3">
        <f t="shared" si="1"/>
        <v>1.49</v>
      </c>
    </row>
    <row r="28" spans="1:7" x14ac:dyDescent="0.25">
      <c r="B28" s="20"/>
      <c r="D28" s="20"/>
      <c r="E28" s="20"/>
    </row>
    <row r="29" spans="1:7" x14ac:dyDescent="0.25">
      <c r="A29" s="21" t="s">
        <v>59</v>
      </c>
      <c r="B29" s="22"/>
      <c r="C29" s="1"/>
      <c r="D29" s="22"/>
      <c r="E29" s="22"/>
      <c r="F29" s="21"/>
      <c r="G29" s="21"/>
    </row>
    <row r="30" spans="1:7" x14ac:dyDescent="0.25">
      <c r="A30" s="19" t="s">
        <v>164</v>
      </c>
      <c r="B30" s="20">
        <v>1</v>
      </c>
      <c r="D30" s="20" t="s">
        <v>102</v>
      </c>
      <c r="E30" s="20">
        <v>1137</v>
      </c>
      <c r="F30" s="23">
        <v>12.59</v>
      </c>
      <c r="G30" s="23">
        <f>F30*B30</f>
        <v>12.59</v>
      </c>
    </row>
    <row r="31" spans="1:7" x14ac:dyDescent="0.25">
      <c r="A31" s="19" t="s">
        <v>86</v>
      </c>
      <c r="B31" s="20">
        <v>1</v>
      </c>
      <c r="D31" s="20" t="s">
        <v>144</v>
      </c>
      <c r="E31" s="20" t="s">
        <v>146</v>
      </c>
      <c r="F31" s="23">
        <v>1.91</v>
      </c>
      <c r="G31" s="23">
        <f>F31*B31</f>
        <v>1.91</v>
      </c>
    </row>
    <row r="32" spans="1:7" x14ac:dyDescent="0.25">
      <c r="A32" s="19" t="s">
        <v>88</v>
      </c>
      <c r="B32" s="20">
        <v>1</v>
      </c>
      <c r="D32" s="20" t="s">
        <v>144</v>
      </c>
      <c r="E32" s="20" t="s">
        <v>147</v>
      </c>
      <c r="F32" s="23">
        <v>1.31</v>
      </c>
      <c r="G32" s="23">
        <f>F32*B32</f>
        <v>1.31</v>
      </c>
    </row>
    <row r="33" spans="1:8" x14ac:dyDescent="0.25">
      <c r="A33" s="19" t="s">
        <v>46</v>
      </c>
      <c r="B33" s="20">
        <v>1</v>
      </c>
      <c r="D33" s="20" t="s">
        <v>102</v>
      </c>
      <c r="E33" s="20">
        <v>117</v>
      </c>
      <c r="F33" s="23">
        <v>0.89</v>
      </c>
      <c r="G33" s="23">
        <f>F33*B33</f>
        <v>0.89</v>
      </c>
    </row>
    <row r="34" spans="1:8" x14ac:dyDescent="0.25">
      <c r="A34" s="19" t="s">
        <v>47</v>
      </c>
      <c r="B34" s="20">
        <v>1</v>
      </c>
      <c r="C34" s="23"/>
      <c r="D34" s="20" t="s">
        <v>89</v>
      </c>
      <c r="E34" s="20"/>
      <c r="F34" s="24"/>
      <c r="H34" s="19" t="s">
        <v>161</v>
      </c>
    </row>
    <row r="35" spans="1:8" x14ac:dyDescent="0.25">
      <c r="A35" s="19" t="s">
        <v>48</v>
      </c>
      <c r="B35" s="20">
        <v>1</v>
      </c>
      <c r="C35" s="23"/>
      <c r="D35" s="20" t="s">
        <v>89</v>
      </c>
      <c r="E35" s="20"/>
      <c r="H35" s="19" t="s">
        <v>161</v>
      </c>
    </row>
    <row r="36" spans="1:8" x14ac:dyDescent="0.25">
      <c r="A36" s="19" t="s">
        <v>49</v>
      </c>
      <c r="B36" s="20">
        <v>1</v>
      </c>
      <c r="C36" s="23"/>
      <c r="D36" s="10" t="s">
        <v>107</v>
      </c>
      <c r="E36" s="16" t="s">
        <v>120</v>
      </c>
      <c r="F36" s="11">
        <v>2.8799999999999999E-2</v>
      </c>
      <c r="G36" s="4">
        <f t="shared" ref="G36" si="2">F36*B36</f>
        <v>2.8799999999999999E-2</v>
      </c>
    </row>
    <row r="37" spans="1:8" x14ac:dyDescent="0.25">
      <c r="A37" s="19" t="s">
        <v>61</v>
      </c>
      <c r="B37" s="20">
        <v>1</v>
      </c>
      <c r="D37" s="20" t="s">
        <v>62</v>
      </c>
      <c r="E37" s="20" t="s">
        <v>63</v>
      </c>
      <c r="F37" s="25">
        <v>1.95</v>
      </c>
      <c r="G37" s="4">
        <f>F37*B37</f>
        <v>1.95</v>
      </c>
    </row>
    <row r="38" spans="1:8" x14ac:dyDescent="0.25">
      <c r="A38" s="8" t="s">
        <v>90</v>
      </c>
      <c r="B38" s="20">
        <v>1</v>
      </c>
      <c r="D38" s="20" t="s">
        <v>80</v>
      </c>
      <c r="E38" s="20" t="s">
        <v>148</v>
      </c>
      <c r="F38" s="25">
        <v>2.77</v>
      </c>
      <c r="G38" s="4">
        <f>F38*B38</f>
        <v>2.77</v>
      </c>
    </row>
    <row r="40" spans="1:8" x14ac:dyDescent="0.25">
      <c r="A40" s="21" t="s">
        <v>50</v>
      </c>
      <c r="B40" s="20"/>
      <c r="D40" s="20"/>
      <c r="E40" s="20"/>
    </row>
    <row r="41" spans="1:8" x14ac:dyDescent="0.25">
      <c r="A41" s="19" t="s">
        <v>103</v>
      </c>
      <c r="B41" s="20">
        <v>1</v>
      </c>
      <c r="D41" s="20" t="s">
        <v>91</v>
      </c>
      <c r="E41" s="20">
        <v>1677</v>
      </c>
      <c r="F41" s="23">
        <v>7.85</v>
      </c>
      <c r="G41" s="23">
        <f>F41*B41</f>
        <v>7.85</v>
      </c>
    </row>
    <row r="42" spans="1:8" x14ac:dyDescent="0.25">
      <c r="A42" s="19" t="s">
        <v>104</v>
      </c>
      <c r="B42" s="20">
        <v>2</v>
      </c>
      <c r="D42" s="20" t="s">
        <v>91</v>
      </c>
      <c r="E42" s="20">
        <v>1117</v>
      </c>
      <c r="F42" s="23">
        <v>1.31</v>
      </c>
      <c r="G42" s="23">
        <f>F42*B42</f>
        <v>2.62</v>
      </c>
    </row>
    <row r="43" spans="1:8" x14ac:dyDescent="0.25">
      <c r="A43" s="19" t="s">
        <v>105</v>
      </c>
      <c r="B43" s="20">
        <v>1</v>
      </c>
      <c r="D43" s="20" t="s">
        <v>91</v>
      </c>
      <c r="E43" s="20">
        <v>63</v>
      </c>
      <c r="F43" s="23">
        <v>6.75</v>
      </c>
      <c r="G43" s="23">
        <f>F43*B43</f>
        <v>6.75</v>
      </c>
    </row>
    <row r="44" spans="1:8" x14ac:dyDescent="0.25">
      <c r="A44" s="19" t="s">
        <v>92</v>
      </c>
      <c r="B44" s="20">
        <v>1</v>
      </c>
      <c r="D44" s="20" t="s">
        <v>102</v>
      </c>
      <c r="E44" s="20">
        <v>951</v>
      </c>
      <c r="F44" s="23">
        <v>2.39</v>
      </c>
      <c r="G44" s="23">
        <f>F44*B44</f>
        <v>2.39</v>
      </c>
    </row>
    <row r="45" spans="1:8" x14ac:dyDescent="0.25">
      <c r="B45" s="20"/>
      <c r="D45" s="20"/>
      <c r="E45" s="20"/>
    </row>
    <row r="46" spans="1:8" x14ac:dyDescent="0.25">
      <c r="A46" s="21" t="s">
        <v>51</v>
      </c>
      <c r="B46" s="20"/>
      <c r="D46" s="20"/>
      <c r="E46" s="20"/>
    </row>
    <row r="47" spans="1:8" x14ac:dyDescent="0.25">
      <c r="A47" s="1" t="s">
        <v>100</v>
      </c>
      <c r="B47" s="20">
        <v>1</v>
      </c>
      <c r="D47" s="20" t="s">
        <v>102</v>
      </c>
      <c r="E47" s="20">
        <v>351</v>
      </c>
      <c r="F47" s="23">
        <v>3.38</v>
      </c>
      <c r="G47" s="23">
        <f>F47*B47</f>
        <v>3.38</v>
      </c>
    </row>
    <row r="48" spans="1:8" x14ac:dyDescent="0.25">
      <c r="A48" s="1" t="s">
        <v>101</v>
      </c>
      <c r="B48" s="20">
        <v>1</v>
      </c>
      <c r="D48" s="20" t="s">
        <v>52</v>
      </c>
      <c r="E48" s="20">
        <v>179902</v>
      </c>
      <c r="F48" s="23">
        <v>3.59</v>
      </c>
      <c r="G48" s="23">
        <f>F48*B48</f>
        <v>3.59</v>
      </c>
    </row>
    <row r="49" spans="1:8" x14ac:dyDescent="0.25">
      <c r="A49" s="1" t="s">
        <v>41</v>
      </c>
      <c r="B49" s="20">
        <v>1</v>
      </c>
      <c r="D49" s="20" t="s">
        <v>52</v>
      </c>
      <c r="E49" s="20">
        <v>78992</v>
      </c>
      <c r="F49" s="23">
        <v>3.49</v>
      </c>
      <c r="G49" s="23">
        <f>F49*B49</f>
        <v>3.49</v>
      </c>
    </row>
    <row r="50" spans="1:8" x14ac:dyDescent="0.25">
      <c r="A50" s="1" t="s">
        <v>42</v>
      </c>
      <c r="B50" s="20">
        <v>1</v>
      </c>
      <c r="D50" s="20" t="s">
        <v>52</v>
      </c>
      <c r="E50" s="20">
        <v>16838</v>
      </c>
      <c r="F50" s="23">
        <v>1.49</v>
      </c>
      <c r="G50" s="23">
        <f>F50*B50</f>
        <v>1.49</v>
      </c>
    </row>
    <row r="51" spans="1:8" x14ac:dyDescent="0.25">
      <c r="A51" s="1" t="s">
        <v>43</v>
      </c>
      <c r="B51" s="20">
        <v>1</v>
      </c>
      <c r="D51" s="20" t="s">
        <v>52</v>
      </c>
      <c r="E51" s="20">
        <v>226094</v>
      </c>
      <c r="F51" s="23">
        <v>2.95</v>
      </c>
      <c r="G51" s="23">
        <f>F51*B51</f>
        <v>2.95</v>
      </c>
    </row>
    <row r="52" spans="1:8" x14ac:dyDescent="0.25">
      <c r="A52" s="1" t="s">
        <v>44</v>
      </c>
      <c r="B52" s="20">
        <v>1</v>
      </c>
      <c r="D52" s="20" t="s">
        <v>89</v>
      </c>
      <c r="E52" s="20"/>
      <c r="F52" s="26" t="s">
        <v>53</v>
      </c>
      <c r="G52" s="23"/>
      <c r="H52" s="19" t="s">
        <v>162</v>
      </c>
    </row>
    <row r="53" spans="1:8" x14ac:dyDescent="0.25">
      <c r="A53" s="1" t="s">
        <v>45</v>
      </c>
      <c r="B53" s="20">
        <v>1</v>
      </c>
      <c r="D53" s="20" t="s">
        <v>52</v>
      </c>
      <c r="E53" s="20">
        <v>36881</v>
      </c>
      <c r="F53" s="23">
        <v>5.59</v>
      </c>
      <c r="G53" s="23">
        <f>F53*B53</f>
        <v>5.59</v>
      </c>
    </row>
    <row r="55" spans="1:8" x14ac:dyDescent="0.25">
      <c r="A55" s="21" t="s">
        <v>54</v>
      </c>
      <c r="B55" s="20"/>
      <c r="D55" s="20"/>
      <c r="E55" s="20"/>
    </row>
    <row r="56" spans="1:8" x14ac:dyDescent="0.25">
      <c r="A56" s="8" t="s">
        <v>152</v>
      </c>
      <c r="B56" s="6">
        <v>1</v>
      </c>
      <c r="D56" s="6" t="s">
        <v>153</v>
      </c>
      <c r="E56" s="18" t="s">
        <v>154</v>
      </c>
      <c r="F56" s="17">
        <v>15.95</v>
      </c>
      <c r="G56" s="4">
        <f>F56*B56</f>
        <v>15.95</v>
      </c>
    </row>
    <row r="57" spans="1:8" x14ac:dyDescent="0.25">
      <c r="A57" s="8" t="s">
        <v>93</v>
      </c>
      <c r="B57" s="6">
        <v>1</v>
      </c>
      <c r="D57" s="6" t="s">
        <v>153</v>
      </c>
      <c r="E57" s="18" t="s">
        <v>155</v>
      </c>
      <c r="F57" s="17">
        <v>18.95</v>
      </c>
      <c r="G57" s="4">
        <f>F57*B57</f>
        <v>18.95</v>
      </c>
    </row>
    <row r="58" spans="1:8" x14ac:dyDescent="0.25">
      <c r="A58" s="8" t="s">
        <v>94</v>
      </c>
      <c r="B58" s="6">
        <v>1</v>
      </c>
      <c r="D58" s="6" t="s">
        <v>144</v>
      </c>
      <c r="E58" s="18" t="s">
        <v>145</v>
      </c>
      <c r="F58" s="17">
        <v>3.33</v>
      </c>
      <c r="G58" s="4">
        <f>F58*B58</f>
        <v>3.33</v>
      </c>
    </row>
    <row r="60" spans="1:8" x14ac:dyDescent="0.25">
      <c r="A60" s="21" t="s">
        <v>56</v>
      </c>
      <c r="B60" s="20"/>
      <c r="D60" s="20"/>
      <c r="E60" s="20"/>
    </row>
    <row r="61" spans="1:8" x14ac:dyDescent="0.25">
      <c r="A61" s="19" t="s">
        <v>95</v>
      </c>
      <c r="B61" s="20">
        <v>1</v>
      </c>
      <c r="D61" s="20" t="s">
        <v>96</v>
      </c>
      <c r="E61" s="20" t="s">
        <v>97</v>
      </c>
      <c r="F61" s="23">
        <v>20</v>
      </c>
      <c r="G61" s="23">
        <f>F61*B61</f>
        <v>20</v>
      </c>
    </row>
    <row r="62" spans="1:8" x14ac:dyDescent="0.25">
      <c r="A62" t="s">
        <v>126</v>
      </c>
      <c r="B62" s="20">
        <v>4</v>
      </c>
      <c r="D62" s="33" t="s">
        <v>124</v>
      </c>
      <c r="E62" s="20" t="s">
        <v>125</v>
      </c>
      <c r="F62" s="28">
        <v>0.71</v>
      </c>
      <c r="G62" s="23">
        <f>F62*B62</f>
        <v>2.84</v>
      </c>
    </row>
    <row r="63" spans="1:8" x14ac:dyDescent="0.25">
      <c r="A63" s="19" t="s">
        <v>98</v>
      </c>
      <c r="B63" s="20">
        <v>4</v>
      </c>
      <c r="D63" s="20" t="s">
        <v>99</v>
      </c>
      <c r="E63" s="20" t="s">
        <v>55</v>
      </c>
      <c r="F63" s="23">
        <f>1.4/100</f>
        <v>1.3999999999999999E-2</v>
      </c>
      <c r="G63" s="23"/>
      <c r="H63" s="19" t="s">
        <v>160</v>
      </c>
    </row>
    <row r="64" spans="1:8" x14ac:dyDescent="0.25">
      <c r="A64" t="s">
        <v>130</v>
      </c>
      <c r="B64" s="20">
        <v>1</v>
      </c>
      <c r="D64" s="33" t="s">
        <v>124</v>
      </c>
      <c r="E64" s="20" t="s">
        <v>129</v>
      </c>
      <c r="F64" s="25">
        <v>15.08</v>
      </c>
      <c r="G64" s="29">
        <f>$F64*B64*0.02</f>
        <v>0.30160000000000003</v>
      </c>
      <c r="H64" s="19" t="s">
        <v>77</v>
      </c>
    </row>
    <row r="65" spans="1:9" x14ac:dyDescent="0.25">
      <c r="A65" s="32" t="s">
        <v>128</v>
      </c>
      <c r="B65" s="20">
        <v>9</v>
      </c>
      <c r="D65" s="20" t="s">
        <v>133</v>
      </c>
      <c r="E65" s="20" t="s">
        <v>127</v>
      </c>
      <c r="F65" s="25">
        <v>2.85</v>
      </c>
      <c r="G65" s="30">
        <f>F65*B65/100</f>
        <v>0.25650000000000001</v>
      </c>
      <c r="H65" s="19" t="s">
        <v>163</v>
      </c>
      <c r="I65"/>
    </row>
    <row r="66" spans="1:9" x14ac:dyDescent="0.25">
      <c r="A66" s="27" t="s">
        <v>132</v>
      </c>
      <c r="B66" s="20">
        <v>1</v>
      </c>
      <c r="D66" s="33" t="s">
        <v>124</v>
      </c>
      <c r="E66" s="34" t="s">
        <v>131</v>
      </c>
      <c r="F66" s="25">
        <v>15.77</v>
      </c>
      <c r="G66" s="31">
        <f>F66*B66*0.03</f>
        <v>0.47309999999999997</v>
      </c>
      <c r="H66" s="19" t="s">
        <v>78</v>
      </c>
    </row>
    <row r="68" spans="1:9" x14ac:dyDescent="0.25">
      <c r="F68" s="21" t="s">
        <v>60</v>
      </c>
      <c r="G68" s="25">
        <f>SUM(G5:G66)</f>
        <v>143.1986</v>
      </c>
    </row>
    <row r="71" spans="1:9" x14ac:dyDescent="0.25">
      <c r="A71" s="21" t="s">
        <v>76</v>
      </c>
    </row>
    <row r="72" spans="1:9" x14ac:dyDescent="0.25">
      <c r="A72" s="19" t="s">
        <v>64</v>
      </c>
      <c r="B72" s="20">
        <v>10</v>
      </c>
      <c r="D72" s="20" t="s">
        <v>62</v>
      </c>
      <c r="E72" s="20" t="s">
        <v>65</v>
      </c>
      <c r="F72" s="25">
        <v>1.95</v>
      </c>
      <c r="G72" s="4">
        <f>F72*B72</f>
        <v>19.5</v>
      </c>
    </row>
    <row r="73" spans="1:9" x14ac:dyDescent="0.25">
      <c r="A73" s="19" t="s">
        <v>66</v>
      </c>
      <c r="B73" s="20">
        <v>10</v>
      </c>
      <c r="D73" s="20" t="s">
        <v>62</v>
      </c>
      <c r="E73" s="20" t="s">
        <v>67</v>
      </c>
      <c r="F73" s="25">
        <v>12.95</v>
      </c>
      <c r="G73" s="4">
        <f>F73*B73</f>
        <v>129.5</v>
      </c>
    </row>
    <row r="74" spans="1:9" x14ac:dyDescent="0.25">
      <c r="A74" s="19" t="s">
        <v>68</v>
      </c>
      <c r="B74" s="20">
        <v>10</v>
      </c>
      <c r="D74" s="20" t="s">
        <v>62</v>
      </c>
      <c r="E74" s="20" t="s">
        <v>69</v>
      </c>
      <c r="F74" s="25">
        <v>0.95</v>
      </c>
      <c r="G74" s="4">
        <f>F74*B74</f>
        <v>9.5</v>
      </c>
    </row>
    <row r="75" spans="1:9" x14ac:dyDescent="0.25">
      <c r="A75" s="19" t="s">
        <v>70</v>
      </c>
      <c r="B75" s="20">
        <v>2</v>
      </c>
      <c r="D75" s="20" t="s">
        <v>71</v>
      </c>
      <c r="G75" s="4"/>
    </row>
    <row r="76" spans="1:9" x14ac:dyDescent="0.25">
      <c r="A76" s="19" t="s">
        <v>72</v>
      </c>
      <c r="B76" s="20">
        <v>1</v>
      </c>
      <c r="D76" s="20" t="s">
        <v>71</v>
      </c>
      <c r="G76" s="4"/>
    </row>
    <row r="77" spans="1:9" x14ac:dyDescent="0.25">
      <c r="A77" s="19" t="s">
        <v>79</v>
      </c>
      <c r="B77" s="20">
        <v>1</v>
      </c>
      <c r="D77" s="20" t="s">
        <v>71</v>
      </c>
      <c r="G77" s="4"/>
    </row>
    <row r="79" spans="1:9" x14ac:dyDescent="0.25">
      <c r="A79" s="21" t="s">
        <v>156</v>
      </c>
    </row>
    <row r="80" spans="1:9" x14ac:dyDescent="0.25">
      <c r="A80" s="35" t="s">
        <v>159</v>
      </c>
      <c r="B80" s="19">
        <v>1</v>
      </c>
      <c r="D80" s="19" t="s">
        <v>157</v>
      </c>
      <c r="E80" s="19" t="s">
        <v>158</v>
      </c>
      <c r="F80" s="31">
        <v>8.7899999999999991</v>
      </c>
      <c r="G80" s="31">
        <v>8.7899999999999991</v>
      </c>
    </row>
    <row r="81" spans="1:2" x14ac:dyDescent="0.25">
      <c r="A81" s="1" t="s">
        <v>87</v>
      </c>
      <c r="B81" s="20">
        <v>1</v>
      </c>
    </row>
  </sheetData>
  <phoneticPr fontId="4" type="noConversion"/>
  <pageMargins left="0.7" right="0.7" top="0.75" bottom="0.75" header="0.3" footer="0.3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Harvey Mudd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spinto</dc:creator>
  <cp:lastModifiedBy>Sarah Harris</cp:lastModifiedBy>
  <dcterms:created xsi:type="dcterms:W3CDTF">2011-03-11T22:52:19Z</dcterms:created>
  <dcterms:modified xsi:type="dcterms:W3CDTF">2011-08-22T23:00:00Z</dcterms:modified>
</cp:coreProperties>
</file>